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450" activeTab="0"/>
  </bookViews>
  <sheets>
    <sheet name="FEADR" sheetId="1" r:id="rId1"/>
    <sheet name="EURI" sheetId="2" r:id="rId2"/>
  </sheets>
  <definedNames>
    <definedName name="_xlnm.Print_Area" localSheetId="0">'FEADR'!$A$1:$N$27</definedName>
  </definedNames>
  <calcPr fullCalcOnLoad="1"/>
</workbook>
</file>

<file path=xl/sharedStrings.xml><?xml version="1.0" encoding="utf-8"?>
<sst xmlns="http://schemas.openxmlformats.org/spreadsheetml/2006/main" count="48" uniqueCount="40">
  <si>
    <t>PRIORITATE</t>
  </si>
  <si>
    <t>MĂSURA</t>
  </si>
  <si>
    <t>INTENSITATEA SPRIJINULUI</t>
  </si>
  <si>
    <t>CONTRIBUȚIA PUBLICĂ NERAMBURSABILĂ/PRIORITATE (FEADR + BUGET NAȚIONAL) EURO</t>
  </si>
  <si>
    <t xml:space="preserve">TOTAL
ALOCARE FEADR </t>
  </si>
  <si>
    <t>19.4</t>
  </si>
  <si>
    <t>19.2</t>
  </si>
  <si>
    <t>Submăsura</t>
  </si>
  <si>
    <t>VALOARE TOTALĂ SDL (19.2 + 19.4) (EURO)</t>
  </si>
  <si>
    <r>
      <t>Suprafață TERITORIU GAL (km</t>
    </r>
    <r>
      <rPr>
        <b/>
        <sz val="11"/>
        <color indexed="62"/>
        <rFont val="Calibri"/>
        <family val="2"/>
      </rPr>
      <t>²</t>
    </r>
    <r>
      <rPr>
        <b/>
        <sz val="11"/>
        <color indexed="62"/>
        <rFont val="Trebuchet MS"/>
        <family val="2"/>
      </rPr>
      <t>)</t>
    </r>
  </si>
  <si>
    <t>Populație TERITORIU GAL (nr. locuitori)</t>
  </si>
  <si>
    <r>
      <t>CONTRIBUȚIA PUBLICĂ NERAMBURSABILĂ/ MĂSURĂ</t>
    </r>
    <r>
      <rPr>
        <b/>
        <sz val="11"/>
        <color indexed="62"/>
        <rFont val="Trebuchet MS"/>
        <family val="2"/>
      </rPr>
      <t xml:space="preserve"> (FEADR + BUGET NAȚIONAL)
EURO</t>
    </r>
  </si>
  <si>
    <r>
      <t>VALOARE PROCENTUALĂ</t>
    </r>
    <r>
      <rPr>
        <b/>
        <vertAlign val="superscript"/>
        <sz val="11"/>
        <color indexed="62"/>
        <rFont val="Trebuchet MS"/>
        <family val="2"/>
      </rPr>
      <t>2</t>
    </r>
    <r>
      <rPr>
        <b/>
        <sz val="11"/>
        <color indexed="62"/>
        <rFont val="Trebuchet MS"/>
        <family val="2"/>
      </rPr>
      <t xml:space="preserve"> (%)</t>
    </r>
  </si>
  <si>
    <r>
      <t>Alocarea publică ACTUALĂ</t>
    </r>
    <r>
      <rPr>
        <b/>
        <sz val="11"/>
        <color indexed="10"/>
        <rFont val="Calibri"/>
        <family val="2"/>
      </rPr>
      <t>¹</t>
    </r>
  </si>
  <si>
    <r>
      <t xml:space="preserve">[2] </t>
    </r>
    <r>
      <rPr>
        <b/>
        <sz val="11"/>
        <color indexed="56"/>
        <rFont val="Trebuchet MS"/>
        <family val="2"/>
      </rPr>
      <t>Va fi indicată valoarea procentuală pe fiecare prioritate raportată la valoare totală SDL</t>
    </r>
  </si>
  <si>
    <r>
      <t xml:space="preserve">[3] </t>
    </r>
    <r>
      <rPr>
        <b/>
        <sz val="11"/>
        <color indexed="56"/>
        <rFont val="Trebuchet MS"/>
        <family val="2"/>
      </rPr>
      <t>Valoarea alocată nu trebuie să depășească 20% (25% pentru Delta Dunării) din costurile publice totale efectuate pentru această strategie.</t>
    </r>
  </si>
  <si>
    <t xml:space="preserve"> </t>
  </si>
  <si>
    <t xml:space="preserve">Alocarea publică TRANZIȚIE - FEADR </t>
  </si>
  <si>
    <t>ANEXA 4T - Planul de finanțare TRANZIȚIE - FEADR</t>
  </si>
  <si>
    <t>TOTAL GENERAL - FEADR</t>
  </si>
  <si>
    <r>
      <t xml:space="preserve">[1] </t>
    </r>
    <r>
      <rPr>
        <b/>
        <sz val="11"/>
        <color indexed="56"/>
        <rFont val="Trebuchet MS"/>
        <family val="2"/>
      </rPr>
      <t>Valoarea publică alocată pe măsuri și cheltuieli de funcționare și animare, aferente planului financiar în vigoare</t>
    </r>
  </si>
  <si>
    <t>TOTAL 19.2</t>
  </si>
  <si>
    <t>ANEXA 4 E - Planul de finanțare EURI</t>
  </si>
  <si>
    <t>ALOCARE  EURI (euro)</t>
  </si>
  <si>
    <r>
      <t xml:space="preserve">CONTRIBUȚIA PUBLICĂ NERAMBURSABILĂ/ MĂSURĂ - </t>
    </r>
    <r>
      <rPr>
        <b/>
        <sz val="11"/>
        <color indexed="10"/>
        <rFont val="Trebuchet MS"/>
        <family val="2"/>
      </rPr>
      <t>EURI</t>
    </r>
    <r>
      <rPr>
        <b/>
        <sz val="11"/>
        <color indexed="62"/>
        <rFont val="Trebuchet MS"/>
        <family val="2"/>
      </rPr>
      <t xml:space="preserve">
(euro)</t>
    </r>
  </si>
  <si>
    <r>
      <t xml:space="preserve">CONTRIBUȚIA PUBLICĂ NERAMBURSABILĂ/ PRIORITATE - </t>
    </r>
    <r>
      <rPr>
        <b/>
        <sz val="11"/>
        <color indexed="10"/>
        <rFont val="Trebuchet MS"/>
        <family val="2"/>
      </rPr>
      <t>EURI</t>
    </r>
    <r>
      <rPr>
        <b/>
        <sz val="11"/>
        <color indexed="62"/>
        <rFont val="Trebuchet MS"/>
        <family val="2"/>
      </rPr>
      <t xml:space="preserve">
(euro)</t>
    </r>
  </si>
  <si>
    <t>TOTAL GENERAL - EURI</t>
  </si>
  <si>
    <t xml:space="preserve">    Valoarea alocată sM 19.4 și procentul aferent acesteia se calculează prin raportare la valoarea totală a sM 19.2 FEADR + EURI  </t>
  </si>
  <si>
    <t>M7/1A Actiuni de formare, informare si
transfer de cunostinte in vederea
restructurarii si modernizarii sectorului
agricol din microregiunea Ceahlau</t>
  </si>
  <si>
    <t>M 8/2A Sustinerea fermelor mici in
vederea restructurarii si modernizarii
acestora</t>
  </si>
  <si>
    <t>M 9/2A Creșterea productivității
agricole și a valorii adăugate a
produselor agricole din microregiunea
Ceahlau</t>
  </si>
  <si>
    <t>M 10/6B Imbunatatirea eficienței
energetice, a gestionării inteligente a
energiei și a utilizării energiei din surse
regenerabile în infrastructurile publice
și în sectorul privat din microregiunea
Ceahlau</t>
  </si>
  <si>
    <t>M 1/6A Incurajarea micilor
intreprinzatori din teritoriul LEADER
din GAL CEAHLAU</t>
  </si>
  <si>
    <t>M 2/6B Imbunatatirea infrastructurii la
scara mica si a serviciior de bază in
comunitatile din spatiul LEADER,
premisa dezvoltarii microregiunii
Ceahlau</t>
  </si>
  <si>
    <t>M 3/6B Dezvoltarea infrastructurii
sociale pentru facilitarea accesului la
servicii sociale de bază pentru populaţia
din microregiunea Ceahlau (Centre
comunitare multifuncționale</t>
  </si>
  <si>
    <t>M 4/6B Promovarea incluziunii
comunitatii rrome din microregiunea
Ceahlau prin educatie</t>
  </si>
  <si>
    <t>M 5/6B Dezvoltarea si promovarea
sectorului turistic si protejarea
mostenirii naturale, culturale si istorice
din spatiul LEADER a GAL Ceahlau, în
vederea realizarii unei dezvoltari
durabile a teritoriului</t>
  </si>
  <si>
    <t xml:space="preserve">M 6/6C Investitii in infrastructura de
banda larga in microregiunea Ceahlau </t>
  </si>
  <si>
    <r>
      <t>Cheltuieli de funcționare și animare</t>
    </r>
    <r>
      <rPr>
        <b/>
        <sz val="11"/>
        <color indexed="8"/>
        <rFont val="Calibri"/>
        <family val="2"/>
      </rPr>
      <t>³</t>
    </r>
  </si>
  <si>
    <t>PROPUS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</si>
</sst>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Trebuchet MS"/>
      <family val="2"/>
    </font>
    <font>
      <b/>
      <sz val="11"/>
      <color indexed="62"/>
      <name val="Trebuchet MS"/>
      <family val="2"/>
    </font>
    <font>
      <b/>
      <vertAlign val="superscript"/>
      <sz val="11"/>
      <color indexed="62"/>
      <name val="Trebuchet MS"/>
      <family val="2"/>
    </font>
    <font>
      <b/>
      <sz val="11"/>
      <color indexed="10"/>
      <name val="Trebuchet MS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vertAlign val="superscript"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vertAlign val="superscript"/>
      <sz val="9"/>
      <color indexed="56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vertAlign val="superscript"/>
      <sz val="11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rgb="FF3F3F76"/>
      <name val="Trebuchet MS"/>
      <family val="2"/>
    </font>
    <font>
      <b/>
      <vertAlign val="superscript"/>
      <sz val="9"/>
      <color theme="3"/>
      <name val="Trebuchet MS"/>
      <family val="2"/>
    </font>
    <font>
      <b/>
      <sz val="11"/>
      <color rgb="FFFF0000"/>
      <name val="Trebuchet MS"/>
      <family val="2"/>
    </font>
    <font>
      <b/>
      <sz val="11"/>
      <color theme="3" tint="0.39998000860214233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CD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/>
      <right style="thin"/>
      <top style="thin"/>
      <bottom style="thin"/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rgb="FF7F7F7F"/>
      </left>
      <right/>
      <top style="medium"/>
      <bottom style="thin"/>
    </border>
    <border>
      <left style="thin">
        <color rgb="FF7F7F7F"/>
      </left>
      <right style="thin">
        <color rgb="FF7F7F7F"/>
      </right>
      <top style="medium"/>
      <bottom style="thin">
        <color rgb="FF7F7F7F"/>
      </bottom>
    </border>
    <border>
      <left style="thin">
        <color rgb="FF7F7F7F"/>
      </left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>
        <color rgb="FF7F7F7F"/>
      </right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>
        <color theme="7" tint="-0.24997000396251678"/>
      </right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>
        <color theme="7" tint="-0.24997000396251678"/>
      </left>
      <right/>
      <top style="thin"/>
      <bottom style="medium">
        <color theme="7" tint="-0.24997000396251678"/>
      </bottom>
    </border>
    <border>
      <left/>
      <right/>
      <top style="thin"/>
      <bottom style="medium">
        <color theme="7" tint="-0.24997000396251678"/>
      </bottom>
    </border>
    <border>
      <left/>
      <right style="thin"/>
      <top style="thin"/>
      <bottom style="medium">
        <color theme="7" tint="-0.24997000396251678"/>
      </bottom>
    </border>
    <border>
      <left style="thin"/>
      <right/>
      <top style="thin"/>
      <bottom style="medium">
        <color theme="7" tint="-0.24997000396251678"/>
      </bottom>
    </border>
    <border>
      <left/>
      <right style="medium">
        <color theme="7" tint="-0.24997000396251678"/>
      </right>
      <top style="thin"/>
      <bottom style="medium">
        <color theme="7" tint="-0.2499700039625167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vertical="center"/>
    </xf>
    <xf numFmtId="0" fontId="53" fillId="0" borderId="10" xfId="54" applyFont="1" applyFill="1" applyBorder="1" applyAlignment="1">
      <alignment/>
    </xf>
    <xf numFmtId="0" fontId="54" fillId="0" borderId="0" xfId="0" applyFont="1" applyAlignment="1">
      <alignment vertical="center"/>
    </xf>
    <xf numFmtId="0" fontId="53" fillId="30" borderId="11" xfId="54" applyFont="1" applyBorder="1" applyAlignment="1">
      <alignment horizontal="center" vertical="center" wrapText="1"/>
    </xf>
    <xf numFmtId="0" fontId="53" fillId="30" borderId="1" xfId="54" applyFont="1" applyAlignment="1">
      <alignment horizontal="center" vertical="center" wrapText="1"/>
    </xf>
    <xf numFmtId="3" fontId="53" fillId="0" borderId="12" xfId="54" applyNumberFormat="1" applyFont="1" applyFill="1" applyBorder="1" applyAlignment="1">
      <alignment wrapText="1"/>
    </xf>
    <xf numFmtId="0" fontId="53" fillId="30" borderId="12" xfId="54" applyFont="1" applyBorder="1" applyAlignment="1">
      <alignment horizontal="center" vertical="center" wrapText="1"/>
    </xf>
    <xf numFmtId="0" fontId="53" fillId="0" borderId="13" xfId="54" applyFont="1" applyFill="1" applyBorder="1" applyAlignment="1">
      <alignment/>
    </xf>
    <xf numFmtId="3" fontId="53" fillId="0" borderId="11" xfId="54" applyNumberFormat="1" applyFont="1" applyFill="1" applyBorder="1" applyAlignment="1">
      <alignment wrapText="1"/>
    </xf>
    <xf numFmtId="0" fontId="55" fillId="30" borderId="14" xfId="54" applyFont="1" applyBorder="1" applyAlignment="1">
      <alignment horizontal="center" vertical="center" wrapText="1"/>
    </xf>
    <xf numFmtId="0" fontId="55" fillId="30" borderId="15" xfId="54" applyFont="1" applyBorder="1" applyAlignment="1">
      <alignment horizontal="center" vertical="center" wrapText="1"/>
    </xf>
    <xf numFmtId="0" fontId="53" fillId="30" borderId="16" xfId="54" applyFont="1" applyBorder="1" applyAlignment="1">
      <alignment horizontal="center" vertical="center" wrapText="1"/>
    </xf>
    <xf numFmtId="0" fontId="53" fillId="30" borderId="17" xfId="54" applyFont="1" applyBorder="1" applyAlignment="1">
      <alignment horizontal="center" vertical="center" wrapText="1"/>
    </xf>
    <xf numFmtId="0" fontId="53" fillId="30" borderId="18" xfId="54" applyFont="1" applyBorder="1" applyAlignment="1">
      <alignment horizontal="center" vertical="center" wrapText="1"/>
    </xf>
    <xf numFmtId="0" fontId="55" fillId="0" borderId="0" xfId="0" applyFont="1" applyAlignment="1">
      <alignment horizontal="left" vertical="top"/>
    </xf>
    <xf numFmtId="0" fontId="51" fillId="0" borderId="0" xfId="0" applyFont="1" applyAlignment="1">
      <alignment vertical="center"/>
    </xf>
    <xf numFmtId="3" fontId="53" fillId="33" borderId="14" xfId="54" applyNumberFormat="1" applyFont="1" applyFill="1" applyBorder="1" applyAlignment="1">
      <alignment wrapText="1"/>
    </xf>
    <xf numFmtId="3" fontId="53" fillId="33" borderId="19" xfId="54" applyNumberFormat="1" applyFont="1" applyFill="1" applyBorder="1" applyAlignment="1">
      <alignment wrapText="1"/>
    </xf>
    <xf numFmtId="49" fontId="53" fillId="30" borderId="20" xfId="54" applyNumberFormat="1" applyFont="1" applyBorder="1" applyAlignment="1">
      <alignment horizontal="center" vertical="center" wrapText="1"/>
    </xf>
    <xf numFmtId="49" fontId="53" fillId="30" borderId="21" xfId="54" applyNumberFormat="1" applyFont="1" applyBorder="1" applyAlignment="1">
      <alignment horizontal="center" vertical="center" wrapText="1"/>
    </xf>
    <xf numFmtId="0" fontId="53" fillId="33" borderId="19" xfId="54" applyFont="1" applyFill="1" applyBorder="1" applyAlignment="1">
      <alignment horizontal="center" wrapText="1"/>
    </xf>
    <xf numFmtId="4" fontId="55" fillId="33" borderId="14" xfId="54" applyNumberFormat="1" applyFont="1" applyFill="1" applyBorder="1" applyAlignment="1">
      <alignment horizontal="center" wrapText="1"/>
    </xf>
    <xf numFmtId="4" fontId="55" fillId="0" borderId="1" xfId="54" applyNumberFormat="1" applyFont="1" applyFill="1" applyAlignment="1">
      <alignment horizontal="center" wrapText="1"/>
    </xf>
    <xf numFmtId="4" fontId="56" fillId="34" borderId="22" xfId="54" applyNumberFormat="1" applyFont="1" applyFill="1" applyBorder="1" applyAlignment="1">
      <alignment horizontal="center" vertical="center" wrapText="1"/>
    </xf>
    <xf numFmtId="0" fontId="56" fillId="34" borderId="11" xfId="54" applyFont="1" applyFill="1" applyBorder="1" applyAlignment="1">
      <alignment wrapText="1"/>
    </xf>
    <xf numFmtId="9" fontId="56" fillId="34" borderId="11" xfId="54" applyNumberFormat="1" applyFont="1" applyFill="1" applyBorder="1" applyAlignment="1">
      <alignment horizontal="center" vertical="center" wrapText="1"/>
    </xf>
    <xf numFmtId="4" fontId="56" fillId="34" borderId="11" xfId="54" applyNumberFormat="1" applyFont="1" applyFill="1" applyBorder="1" applyAlignment="1">
      <alignment horizontal="center" vertical="center" wrapText="1"/>
    </xf>
    <xf numFmtId="4" fontId="52" fillId="33" borderId="14" xfId="54" applyNumberFormat="1" applyFont="1" applyFill="1" applyBorder="1" applyAlignment="1">
      <alignment horizontal="center" vertical="center" wrapText="1"/>
    </xf>
    <xf numFmtId="49" fontId="52" fillId="30" borderId="23" xfId="54" applyNumberFormat="1" applyFont="1" applyBorder="1" applyAlignment="1">
      <alignment horizontal="center" vertical="center" wrapText="1"/>
    </xf>
    <xf numFmtId="4" fontId="52" fillId="35" borderId="23" xfId="54" applyNumberFormat="1" applyFont="1" applyFill="1" applyBorder="1" applyAlignment="1">
      <alignment horizontal="center" vertical="center" wrapText="1"/>
    </xf>
    <xf numFmtId="3" fontId="52" fillId="35" borderId="24" xfId="54" applyNumberFormat="1" applyFont="1" applyFill="1" applyBorder="1" applyAlignment="1">
      <alignment wrapText="1"/>
    </xf>
    <xf numFmtId="10" fontId="52" fillId="35" borderId="25" xfId="54" applyNumberFormat="1" applyFont="1" applyFill="1" applyBorder="1" applyAlignment="1">
      <alignment horizontal="center" vertical="center" wrapText="1"/>
    </xf>
    <xf numFmtId="0" fontId="9" fillId="34" borderId="22" xfId="54" applyFont="1" applyFill="1" applyBorder="1" applyAlignment="1">
      <alignment horizontal="center" wrapText="1"/>
    </xf>
    <xf numFmtId="0" fontId="9" fillId="34" borderId="22" xfId="54" applyFont="1" applyFill="1" applyBorder="1" applyAlignment="1">
      <alignment wrapText="1"/>
    </xf>
    <xf numFmtId="9" fontId="9" fillId="34" borderId="22" xfId="54" applyNumberFormat="1" applyFont="1" applyFill="1" applyBorder="1" applyAlignment="1">
      <alignment horizontal="center" vertical="center" wrapText="1"/>
    </xf>
    <xf numFmtId="4" fontId="9" fillId="34" borderId="22" xfId="54" applyNumberFormat="1" applyFont="1" applyFill="1" applyBorder="1" applyAlignment="1">
      <alignment horizontal="center" vertical="center" wrapText="1"/>
    </xf>
    <xf numFmtId="10" fontId="9" fillId="34" borderId="26" xfId="54" applyNumberFormat="1" applyFont="1" applyFill="1" applyBorder="1" applyAlignment="1">
      <alignment horizontal="center" vertical="center" wrapText="1"/>
    </xf>
    <xf numFmtId="0" fontId="9" fillId="34" borderId="11" xfId="54" applyFont="1" applyFill="1" applyBorder="1" applyAlignment="1">
      <alignment wrapText="1"/>
    </xf>
    <xf numFmtId="9" fontId="9" fillId="34" borderId="11" xfId="54" applyNumberFormat="1" applyFont="1" applyFill="1" applyBorder="1" applyAlignment="1">
      <alignment horizontal="center" vertical="center" wrapText="1"/>
    </xf>
    <xf numFmtId="4" fontId="9" fillId="34" borderId="11" xfId="54" applyNumberFormat="1" applyFont="1" applyFill="1" applyBorder="1" applyAlignment="1">
      <alignment horizontal="center" vertical="center" wrapText="1"/>
    </xf>
    <xf numFmtId="0" fontId="9" fillId="34" borderId="23" xfId="54" applyFont="1" applyFill="1" applyBorder="1" applyAlignment="1">
      <alignment horizontal="center" vertical="center" wrapText="1"/>
    </xf>
    <xf numFmtId="0" fontId="9" fillId="34" borderId="23" xfId="54" applyFont="1" applyFill="1" applyBorder="1" applyAlignment="1">
      <alignment horizontal="left" vertical="center" wrapText="1"/>
    </xf>
    <xf numFmtId="4" fontId="9" fillId="34" borderId="27" xfId="54" applyNumberFormat="1" applyFont="1" applyFill="1" applyBorder="1" applyAlignment="1">
      <alignment horizontal="center" vertical="center" wrapText="1"/>
    </xf>
    <xf numFmtId="0" fontId="9" fillId="30" borderId="1" xfId="54" applyFont="1" applyAlignment="1">
      <alignment horizontal="center" vertical="center" wrapText="1"/>
    </xf>
    <xf numFmtId="4" fontId="9" fillId="0" borderId="1" xfId="54" applyNumberFormat="1" applyFont="1" applyFill="1" applyAlignment="1">
      <alignment wrapText="1"/>
    </xf>
    <xf numFmtId="4" fontId="9" fillId="34" borderId="28" xfId="54" applyNumberFormat="1" applyFont="1" applyFill="1" applyBorder="1" applyAlignment="1">
      <alignment horizontal="center" vertical="center" wrapText="1"/>
    </xf>
    <xf numFmtId="4" fontId="9" fillId="34" borderId="29" xfId="54" applyNumberFormat="1" applyFont="1" applyFill="1" applyBorder="1" applyAlignment="1">
      <alignment horizontal="center" vertical="center" wrapText="1"/>
    </xf>
    <xf numFmtId="4" fontId="9" fillId="34" borderId="23" xfId="54" applyNumberFormat="1" applyFont="1" applyFill="1" applyBorder="1" applyAlignment="1">
      <alignment horizontal="center" vertical="center" wrapText="1"/>
    </xf>
    <xf numFmtId="0" fontId="9" fillId="34" borderId="28" xfId="54" applyFont="1" applyFill="1" applyBorder="1" applyAlignment="1">
      <alignment horizontal="center" wrapText="1"/>
    </xf>
    <xf numFmtId="0" fontId="9" fillId="34" borderId="29" xfId="54" applyFont="1" applyFill="1" applyBorder="1" applyAlignment="1">
      <alignment horizontal="center" wrapText="1"/>
    </xf>
    <xf numFmtId="0" fontId="9" fillId="34" borderId="23" xfId="54" applyFont="1" applyFill="1" applyBorder="1" applyAlignment="1">
      <alignment horizontal="center" wrapText="1"/>
    </xf>
    <xf numFmtId="49" fontId="53" fillId="30" borderId="30" xfId="54" applyNumberFormat="1" applyFont="1" applyBorder="1" applyAlignment="1">
      <alignment horizontal="center" vertical="center" wrapText="1"/>
    </xf>
    <xf numFmtId="49" fontId="53" fillId="30" borderId="31" xfId="54" applyNumberFormat="1" applyFont="1" applyBorder="1" applyAlignment="1">
      <alignment horizontal="center" vertical="center" wrapText="1"/>
    </xf>
    <xf numFmtId="49" fontId="53" fillId="30" borderId="21" xfId="54" applyNumberFormat="1" applyFont="1" applyBorder="1" applyAlignment="1">
      <alignment horizontal="center" vertical="center" wrapText="1"/>
    </xf>
    <xf numFmtId="0" fontId="53" fillId="30" borderId="32" xfId="54" applyFont="1" applyBorder="1" applyAlignment="1">
      <alignment horizontal="center" vertical="center" wrapText="1"/>
    </xf>
    <xf numFmtId="0" fontId="53" fillId="30" borderId="33" xfId="54" applyFont="1" applyBorder="1" applyAlignment="1">
      <alignment horizontal="center" vertical="center" wrapText="1"/>
    </xf>
    <xf numFmtId="0" fontId="52" fillId="33" borderId="34" xfId="54" applyFont="1" applyFill="1" applyBorder="1" applyAlignment="1">
      <alignment horizontal="center" wrapText="1"/>
    </xf>
    <xf numFmtId="0" fontId="52" fillId="33" borderId="35" xfId="54" applyFont="1" applyFill="1" applyBorder="1" applyAlignment="1">
      <alignment horizontal="center" wrapText="1"/>
    </xf>
    <xf numFmtId="0" fontId="52" fillId="33" borderId="36" xfId="54" applyFont="1" applyFill="1" applyBorder="1" applyAlignment="1">
      <alignment horizontal="center" wrapText="1"/>
    </xf>
    <xf numFmtId="4" fontId="52" fillId="33" borderId="37" xfId="54" applyNumberFormat="1" applyFont="1" applyFill="1" applyBorder="1" applyAlignment="1">
      <alignment horizontal="center" wrapText="1"/>
    </xf>
    <xf numFmtId="4" fontId="52" fillId="33" borderId="35" xfId="54" applyNumberFormat="1" applyFont="1" applyFill="1" applyBorder="1" applyAlignment="1">
      <alignment horizontal="center" wrapText="1"/>
    </xf>
    <xf numFmtId="4" fontId="52" fillId="33" borderId="38" xfId="54" applyNumberFormat="1" applyFont="1" applyFill="1" applyBorder="1" applyAlignment="1">
      <alignment horizontal="center" wrapText="1"/>
    </xf>
    <xf numFmtId="0" fontId="52" fillId="33" borderId="39" xfId="54" applyFont="1" applyFill="1" applyBorder="1" applyAlignment="1">
      <alignment horizontal="center" wrapText="1"/>
    </xf>
    <xf numFmtId="0" fontId="52" fillId="33" borderId="40" xfId="54" applyFont="1" applyFill="1" applyBorder="1" applyAlignment="1">
      <alignment horizontal="center" wrapText="1"/>
    </xf>
    <xf numFmtId="0" fontId="52" fillId="33" borderId="41" xfId="54" applyFont="1" applyFill="1" applyBorder="1" applyAlignment="1">
      <alignment horizontal="center" wrapText="1"/>
    </xf>
    <xf numFmtId="10" fontId="9" fillId="34" borderId="42" xfId="54" applyNumberFormat="1" applyFont="1" applyFill="1" applyBorder="1" applyAlignment="1">
      <alignment horizontal="center" vertical="center" wrapText="1"/>
    </xf>
    <xf numFmtId="10" fontId="9" fillId="34" borderId="43" xfId="54" applyNumberFormat="1" applyFont="1" applyFill="1" applyBorder="1" applyAlignment="1">
      <alignment horizontal="center" vertical="center" wrapText="1"/>
    </xf>
    <xf numFmtId="10" fontId="9" fillId="34" borderId="27" xfId="54" applyNumberFormat="1" applyFont="1" applyFill="1" applyBorder="1" applyAlignment="1">
      <alignment horizontal="center" vertical="center" wrapText="1"/>
    </xf>
    <xf numFmtId="0" fontId="52" fillId="35" borderId="44" xfId="54" applyFont="1" applyFill="1" applyBorder="1" applyAlignment="1">
      <alignment horizontal="center" vertical="center" wrapText="1"/>
    </xf>
    <xf numFmtId="0" fontId="52" fillId="35" borderId="45" xfId="54" applyFont="1" applyFill="1" applyBorder="1" applyAlignment="1">
      <alignment horizontal="center" vertical="center" wrapText="1"/>
    </xf>
    <xf numFmtId="0" fontId="52" fillId="35" borderId="46" xfId="54" applyFont="1" applyFill="1" applyBorder="1" applyAlignment="1">
      <alignment horizontal="center" vertical="center" wrapText="1"/>
    </xf>
    <xf numFmtId="0" fontId="53" fillId="30" borderId="22" xfId="54" applyFont="1" applyBorder="1" applyAlignment="1">
      <alignment horizontal="center" vertical="center" wrapText="1"/>
    </xf>
    <xf numFmtId="0" fontId="53" fillId="30" borderId="14" xfId="54" applyFont="1" applyBorder="1" applyAlignment="1">
      <alignment horizontal="center" vertical="center" wrapText="1"/>
    </xf>
    <xf numFmtId="0" fontId="53" fillId="30" borderId="16" xfId="54" applyFont="1" applyBorder="1" applyAlignment="1">
      <alignment horizontal="center" vertical="center" wrapText="1"/>
    </xf>
    <xf numFmtId="0" fontId="53" fillId="30" borderId="45" xfId="54" applyFont="1" applyBorder="1" applyAlignment="1">
      <alignment horizontal="center" vertical="center" wrapText="1"/>
    </xf>
    <xf numFmtId="49" fontId="53" fillId="30" borderId="47" xfId="54" applyNumberFormat="1" applyFont="1" applyBorder="1" applyAlignment="1">
      <alignment horizontal="center" vertical="center" wrapText="1"/>
    </xf>
    <xf numFmtId="49" fontId="53" fillId="30" borderId="48" xfId="54" applyNumberFormat="1" applyFont="1" applyBorder="1" applyAlignment="1">
      <alignment horizontal="center" vertical="center" wrapText="1"/>
    </xf>
    <xf numFmtId="0" fontId="53" fillId="30" borderId="49" xfId="54" applyFont="1" applyBorder="1" applyAlignment="1">
      <alignment horizontal="center" vertical="center" wrapText="1"/>
    </xf>
    <xf numFmtId="0" fontId="53" fillId="30" borderId="50" xfId="54" applyFont="1" applyBorder="1" applyAlignment="1">
      <alignment horizontal="center" vertical="center" wrapText="1"/>
    </xf>
    <xf numFmtId="0" fontId="53" fillId="33" borderId="39" xfId="54" applyFont="1" applyFill="1" applyBorder="1" applyAlignment="1">
      <alignment horizontal="center" wrapText="1"/>
    </xf>
    <xf numFmtId="0" fontId="53" fillId="33" borderId="40" xfId="54" applyFont="1" applyFill="1" applyBorder="1" applyAlignment="1">
      <alignment horizontal="center" wrapText="1"/>
    </xf>
    <xf numFmtId="0" fontId="53" fillId="33" borderId="41" xfId="54" applyFont="1" applyFill="1" applyBorder="1" applyAlignment="1">
      <alignment horizontal="center" wrapText="1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8">
      <selection activeCell="C16" sqref="C16:G16"/>
    </sheetView>
  </sheetViews>
  <sheetFormatPr defaultColWidth="9.140625" defaultRowHeight="15"/>
  <cols>
    <col min="1" max="1" width="18.28125" style="0" customWidth="1"/>
    <col min="2" max="2" width="17.00390625" style="0" customWidth="1"/>
    <col min="3" max="3" width="20.140625" style="0" customWidth="1"/>
    <col min="4" max="4" width="15.8515625" style="0" bestFit="1" customWidth="1"/>
    <col min="5" max="6" width="18.28125" style="0" bestFit="1" customWidth="1"/>
    <col min="7" max="7" width="15.57421875" style="0" bestFit="1" customWidth="1"/>
    <col min="8" max="8" width="26.8515625" style="0" customWidth="1"/>
    <col min="9" max="9" width="17.57421875" style="0" customWidth="1"/>
  </cols>
  <sheetData>
    <row r="1" spans="1:11" ht="16.5" customHeight="1">
      <c r="A1" s="7" t="s">
        <v>18</v>
      </c>
      <c r="B1" s="5"/>
      <c r="C1" s="5"/>
      <c r="D1" s="5"/>
      <c r="E1" s="5"/>
      <c r="F1" s="5"/>
      <c r="G1" s="5"/>
      <c r="H1" s="5"/>
      <c r="I1" s="5"/>
      <c r="J1" s="2"/>
      <c r="K1" s="2"/>
    </row>
    <row r="2" spans="1:11" ht="16.5">
      <c r="A2" s="13"/>
      <c r="B2" s="5"/>
      <c r="C2" s="5"/>
      <c r="D2" s="5"/>
      <c r="E2" s="5"/>
      <c r="F2" s="5"/>
      <c r="G2" s="5"/>
      <c r="H2" s="5"/>
      <c r="I2" s="5"/>
      <c r="J2" s="2"/>
      <c r="K2" s="2"/>
    </row>
    <row r="3" spans="1:11" ht="49.5">
      <c r="A3" s="9" t="s">
        <v>9</v>
      </c>
      <c r="B3" s="12" t="s">
        <v>10</v>
      </c>
      <c r="C3" s="10" t="s">
        <v>8</v>
      </c>
      <c r="E3" s="2" t="s">
        <v>16</v>
      </c>
      <c r="F3" s="2"/>
      <c r="G3" s="2"/>
      <c r="H3" s="88" t="s">
        <v>39</v>
      </c>
      <c r="I3" s="5"/>
      <c r="J3" s="2"/>
      <c r="K3" s="2"/>
    </row>
    <row r="4" spans="1:11" ht="16.5">
      <c r="A4" s="14">
        <v>2286</v>
      </c>
      <c r="B4" s="11">
        <v>61577</v>
      </c>
      <c r="C4" s="28">
        <v>4986900.13</v>
      </c>
      <c r="E4" s="2"/>
      <c r="F4" s="2"/>
      <c r="G4" s="2"/>
      <c r="H4" s="5"/>
      <c r="I4" s="5"/>
      <c r="J4" s="2"/>
      <c r="K4" s="2"/>
    </row>
    <row r="5" spans="1:11" ht="16.5">
      <c r="A5" s="5"/>
      <c r="B5" s="5"/>
      <c r="C5" s="5"/>
      <c r="D5" s="5"/>
      <c r="E5" s="5"/>
      <c r="F5" s="5"/>
      <c r="G5" s="5"/>
      <c r="H5" s="5"/>
      <c r="I5" s="5"/>
      <c r="J5" s="2"/>
      <c r="K5" s="2"/>
    </row>
    <row r="6" spans="1:11" ht="17.25" thickBot="1">
      <c r="A6" s="5"/>
      <c r="B6" s="5"/>
      <c r="C6" s="5"/>
      <c r="D6" s="5"/>
      <c r="E6" s="5"/>
      <c r="F6" s="5"/>
      <c r="G6" s="5"/>
      <c r="H6" s="5"/>
      <c r="I6" s="5"/>
      <c r="J6" s="2"/>
      <c r="K6" s="2"/>
    </row>
    <row r="7" spans="1:11" ht="71.25" customHeight="1">
      <c r="A7" s="81" t="s">
        <v>7</v>
      </c>
      <c r="B7" s="77" t="s">
        <v>0</v>
      </c>
      <c r="C7" s="77" t="s">
        <v>1</v>
      </c>
      <c r="D7" s="83" t="s">
        <v>2</v>
      </c>
      <c r="E7" s="79" t="s">
        <v>11</v>
      </c>
      <c r="F7" s="80"/>
      <c r="G7" s="80"/>
      <c r="H7" s="77" t="s">
        <v>3</v>
      </c>
      <c r="I7" s="60" t="s">
        <v>12</v>
      </c>
      <c r="J7" s="2"/>
      <c r="K7" s="2"/>
    </row>
    <row r="8" spans="1:11" ht="50.25" thickBot="1">
      <c r="A8" s="82"/>
      <c r="B8" s="78"/>
      <c r="C8" s="78"/>
      <c r="D8" s="84"/>
      <c r="E8" s="15" t="s">
        <v>13</v>
      </c>
      <c r="F8" s="15" t="s">
        <v>17</v>
      </c>
      <c r="G8" s="16" t="s">
        <v>4</v>
      </c>
      <c r="H8" s="78"/>
      <c r="I8" s="61"/>
      <c r="J8" s="2"/>
      <c r="K8" s="2"/>
    </row>
    <row r="9" spans="1:11" ht="198.75" thickBot="1">
      <c r="A9" s="57" t="s">
        <v>6</v>
      </c>
      <c r="B9" s="38">
        <v>1</v>
      </c>
      <c r="C9" s="39" t="s">
        <v>28</v>
      </c>
      <c r="D9" s="40">
        <v>0.8</v>
      </c>
      <c r="E9" s="41">
        <v>14831.21</v>
      </c>
      <c r="F9" s="41">
        <v>0</v>
      </c>
      <c r="G9" s="41">
        <f>E9+F9</f>
        <v>14831.21</v>
      </c>
      <c r="H9" s="41">
        <f>G9</f>
        <v>14831.21</v>
      </c>
      <c r="I9" s="42">
        <v>0.003</v>
      </c>
      <c r="J9" s="2"/>
      <c r="K9" s="2"/>
    </row>
    <row r="10" spans="1:11" ht="99.75" thickBot="1">
      <c r="A10" s="58"/>
      <c r="B10" s="54">
        <v>2</v>
      </c>
      <c r="C10" s="43" t="s">
        <v>29</v>
      </c>
      <c r="D10" s="44">
        <v>1</v>
      </c>
      <c r="E10" s="45">
        <v>45000</v>
      </c>
      <c r="F10" s="45">
        <v>0</v>
      </c>
      <c r="G10" s="41">
        <f aca="true" t="shared" si="0" ref="G10:G18">E10+F10</f>
        <v>45000</v>
      </c>
      <c r="H10" s="51">
        <f>G10+G11</f>
        <v>45000</v>
      </c>
      <c r="I10" s="71">
        <v>0.009</v>
      </c>
      <c r="J10" s="2"/>
      <c r="K10" s="2"/>
    </row>
    <row r="11" spans="1:11" ht="120.75" customHeight="1" thickBot="1">
      <c r="A11" s="58"/>
      <c r="B11" s="56"/>
      <c r="C11" s="43" t="s">
        <v>30</v>
      </c>
      <c r="D11" s="44">
        <v>0.5</v>
      </c>
      <c r="E11" s="45">
        <v>0</v>
      </c>
      <c r="F11" s="45">
        <v>0</v>
      </c>
      <c r="G11" s="41">
        <f t="shared" si="0"/>
        <v>0</v>
      </c>
      <c r="H11" s="53"/>
      <c r="I11" s="73">
        <f>H11/(C6+243065.09)</f>
        <v>0</v>
      </c>
      <c r="J11" s="2"/>
      <c r="K11" s="2"/>
    </row>
    <row r="12" spans="1:11" ht="264.75" thickBot="1">
      <c r="A12" s="58"/>
      <c r="B12" s="54">
        <v>6</v>
      </c>
      <c r="C12" s="43" t="s">
        <v>31</v>
      </c>
      <c r="D12" s="44">
        <v>0.9</v>
      </c>
      <c r="E12" s="45">
        <v>464810.44</v>
      </c>
      <c r="F12" s="45">
        <v>0</v>
      </c>
      <c r="G12" s="41">
        <f t="shared" si="0"/>
        <v>464810.44</v>
      </c>
      <c r="H12" s="51">
        <f>G12+G13+G14+G15+G16+G17+G18</f>
        <v>3881075.9600000004</v>
      </c>
      <c r="I12" s="71">
        <v>0.7782</v>
      </c>
      <c r="J12" s="2"/>
      <c r="K12" s="2"/>
    </row>
    <row r="13" spans="1:11" ht="82.5" customHeight="1" thickBot="1">
      <c r="A13" s="58"/>
      <c r="B13" s="55"/>
      <c r="C13" s="30" t="s">
        <v>32</v>
      </c>
      <c r="D13" s="31">
        <v>0.9</v>
      </c>
      <c r="E13" s="32">
        <v>1215500.05</v>
      </c>
      <c r="F13" s="32">
        <v>0</v>
      </c>
      <c r="G13" s="29">
        <f t="shared" si="0"/>
        <v>1215500.05</v>
      </c>
      <c r="H13" s="52"/>
      <c r="I13" s="72"/>
      <c r="J13" s="2"/>
      <c r="K13" s="2"/>
    </row>
    <row r="14" spans="1:11" ht="198.75" thickBot="1">
      <c r="A14" s="58"/>
      <c r="B14" s="55"/>
      <c r="C14" s="43" t="s">
        <v>33</v>
      </c>
      <c r="D14" s="44">
        <v>0.7</v>
      </c>
      <c r="E14" s="45">
        <v>1187136.69</v>
      </c>
      <c r="F14" s="45">
        <v>618030.17</v>
      </c>
      <c r="G14" s="41">
        <f>E14+F14-0.01</f>
        <v>1805166.8499999999</v>
      </c>
      <c r="H14" s="52"/>
      <c r="I14" s="72"/>
      <c r="J14" s="2"/>
      <c r="K14" s="2"/>
    </row>
    <row r="15" spans="1:11" ht="215.25" thickBot="1">
      <c r="A15" s="58"/>
      <c r="B15" s="55"/>
      <c r="C15" s="43" t="s">
        <v>34</v>
      </c>
      <c r="D15" s="44">
        <v>1</v>
      </c>
      <c r="E15" s="45">
        <v>192989.72</v>
      </c>
      <c r="F15" s="45">
        <v>0</v>
      </c>
      <c r="G15" s="41">
        <f>E15+F15</f>
        <v>192989.72</v>
      </c>
      <c r="H15" s="52"/>
      <c r="I15" s="72"/>
      <c r="J15" s="2"/>
      <c r="K15" s="2"/>
    </row>
    <row r="16" spans="1:11" ht="116.25" thickBot="1">
      <c r="A16" s="58"/>
      <c r="B16" s="55"/>
      <c r="C16" s="30" t="s">
        <v>35</v>
      </c>
      <c r="D16" s="31">
        <v>1</v>
      </c>
      <c r="E16" s="32">
        <v>48022.1</v>
      </c>
      <c r="F16" s="32">
        <v>0</v>
      </c>
      <c r="G16" s="29">
        <f>E16+F16</f>
        <v>48022.1</v>
      </c>
      <c r="H16" s="52"/>
      <c r="I16" s="72"/>
      <c r="J16" s="2"/>
      <c r="K16" s="2"/>
    </row>
    <row r="17" spans="1:11" ht="264.75" thickBot="1">
      <c r="A17" s="58"/>
      <c r="B17" s="55"/>
      <c r="C17" s="43" t="s">
        <v>36</v>
      </c>
      <c r="D17" s="44">
        <v>1</v>
      </c>
      <c r="E17" s="45">
        <v>127721.33</v>
      </c>
      <c r="F17" s="45">
        <v>0</v>
      </c>
      <c r="G17" s="41">
        <f>E17+F17</f>
        <v>127721.33</v>
      </c>
      <c r="H17" s="52"/>
      <c r="I17" s="72"/>
      <c r="J17" s="2"/>
      <c r="K17" s="2"/>
    </row>
    <row r="18" spans="1:11" ht="99">
      <c r="A18" s="59"/>
      <c r="B18" s="56"/>
      <c r="C18" s="43" t="s">
        <v>37</v>
      </c>
      <c r="D18" s="44">
        <v>0.8</v>
      </c>
      <c r="E18" s="45">
        <v>26865.47</v>
      </c>
      <c r="F18" s="45">
        <v>0</v>
      </c>
      <c r="G18" s="41">
        <f t="shared" si="0"/>
        <v>26865.47</v>
      </c>
      <c r="H18" s="53"/>
      <c r="I18" s="73"/>
      <c r="J18" s="2"/>
      <c r="K18" s="2"/>
    </row>
    <row r="19" spans="1:11" ht="17.25" thickBot="1">
      <c r="A19" s="68" t="s">
        <v>21</v>
      </c>
      <c r="B19" s="69"/>
      <c r="C19" s="69"/>
      <c r="D19" s="70"/>
      <c r="E19" s="33">
        <f>SUM(E9:E18)</f>
        <v>3322877.0100000007</v>
      </c>
      <c r="F19" s="33">
        <f>SUM(F9:F18)</f>
        <v>618030.17</v>
      </c>
      <c r="G19" s="33">
        <f>SUM(G9:G18)</f>
        <v>3940907.1700000004</v>
      </c>
      <c r="H19" s="22"/>
      <c r="I19" s="23"/>
      <c r="J19" s="2"/>
      <c r="K19" s="2"/>
    </row>
    <row r="20" spans="1:11" ht="30" customHeight="1">
      <c r="A20" s="34" t="s">
        <v>5</v>
      </c>
      <c r="B20" s="74" t="s">
        <v>38</v>
      </c>
      <c r="C20" s="75"/>
      <c r="D20" s="76"/>
      <c r="E20" s="35">
        <v>830719</v>
      </c>
      <c r="F20" s="35">
        <v>215274.14</v>
      </c>
      <c r="G20" s="35">
        <f>E20+F20</f>
        <v>1045993.14</v>
      </c>
      <c r="H20" s="36"/>
      <c r="I20" s="37">
        <f>G20/5229965.71</f>
        <v>0.19999999961758833</v>
      </c>
      <c r="J20" s="20"/>
      <c r="K20" s="2"/>
    </row>
    <row r="21" spans="1:11" ht="17.25" thickBot="1">
      <c r="A21" s="62" t="s">
        <v>19</v>
      </c>
      <c r="B21" s="63"/>
      <c r="C21" s="63"/>
      <c r="D21" s="64"/>
      <c r="E21" s="65">
        <f>G19+G20</f>
        <v>4986900.3100000005</v>
      </c>
      <c r="F21" s="66"/>
      <c r="G21" s="66"/>
      <c r="H21" s="66"/>
      <c r="I21" s="67"/>
      <c r="J21" s="2"/>
      <c r="K21" s="2"/>
    </row>
    <row r="22" spans="1:11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s="1" customFormat="1" ht="18">
      <c r="A23" s="3"/>
      <c r="B23" s="4"/>
      <c r="C23" s="4"/>
      <c r="D23" s="4"/>
      <c r="E23" s="4"/>
      <c r="F23" s="4"/>
      <c r="G23" s="4"/>
      <c r="H23" s="4"/>
      <c r="I23" s="4"/>
      <c r="J23" s="5"/>
      <c r="K23" s="5"/>
    </row>
    <row r="24" spans="1:11" s="1" customFormat="1" ht="18">
      <c r="A24" s="3" t="s">
        <v>20</v>
      </c>
      <c r="B24" s="3"/>
      <c r="C24" s="4"/>
      <c r="D24" s="4"/>
      <c r="E24" s="4"/>
      <c r="F24" s="4"/>
      <c r="G24" s="4"/>
      <c r="H24" s="4"/>
      <c r="I24" s="4"/>
      <c r="J24" s="5"/>
      <c r="K24" s="5"/>
    </row>
    <row r="25" spans="1:11" s="1" customFormat="1" ht="18">
      <c r="A25" s="3" t="s">
        <v>14</v>
      </c>
      <c r="B25" s="3"/>
      <c r="C25" s="3"/>
      <c r="D25" s="4"/>
      <c r="E25" s="4"/>
      <c r="F25" s="4"/>
      <c r="G25" s="4"/>
      <c r="H25" s="4"/>
      <c r="I25" s="4"/>
      <c r="J25" s="5"/>
      <c r="K25" s="5"/>
    </row>
    <row r="26" spans="1:11" s="1" customFormat="1" ht="18">
      <c r="A26" s="3" t="s">
        <v>15</v>
      </c>
      <c r="B26" s="4"/>
      <c r="C26" s="4"/>
      <c r="D26" s="4"/>
      <c r="E26" s="4"/>
      <c r="F26" s="4"/>
      <c r="G26" s="4"/>
      <c r="H26" s="4"/>
      <c r="I26" s="4"/>
      <c r="J26" s="5"/>
      <c r="K26" s="5"/>
    </row>
    <row r="27" spans="1:11" s="1" customFormat="1" ht="16.5">
      <c r="A27" s="21" t="s">
        <v>27</v>
      </c>
      <c r="B27" s="4"/>
      <c r="C27" s="4"/>
      <c r="D27" s="4"/>
      <c r="E27" s="4"/>
      <c r="F27" s="4"/>
      <c r="G27" s="4"/>
      <c r="H27" s="4"/>
      <c r="I27" s="4"/>
      <c r="J27" s="5"/>
      <c r="K27" s="5"/>
    </row>
    <row r="28" spans="1:11" s="1" customFormat="1" ht="18">
      <c r="A28" s="3"/>
      <c r="B28" s="4"/>
      <c r="C28" s="4"/>
      <c r="D28" s="4"/>
      <c r="E28" s="4"/>
      <c r="F28" s="4"/>
      <c r="G28" s="4"/>
      <c r="H28" s="4"/>
      <c r="I28" s="4"/>
      <c r="J28" s="5"/>
      <c r="K28" s="5"/>
    </row>
    <row r="29" spans="1:11" s="1" customFormat="1" ht="16.5">
      <c r="A29" s="6"/>
      <c r="B29" s="4"/>
      <c r="C29" s="4"/>
      <c r="D29" s="4"/>
      <c r="E29" s="4"/>
      <c r="F29" s="4"/>
      <c r="G29" s="4"/>
      <c r="H29" s="4"/>
      <c r="I29" s="4"/>
      <c r="J29" s="5"/>
      <c r="K29" s="5"/>
    </row>
    <row r="30" spans="1:11" ht="16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18">
    <mergeCell ref="C7:C8"/>
    <mergeCell ref="D7:D8"/>
    <mergeCell ref="A21:D21"/>
    <mergeCell ref="E21:I21"/>
    <mergeCell ref="A19:D19"/>
    <mergeCell ref="I12:I18"/>
    <mergeCell ref="I10:I11"/>
    <mergeCell ref="B20:D20"/>
    <mergeCell ref="H12:H18"/>
    <mergeCell ref="B12:B18"/>
    <mergeCell ref="B10:B11"/>
    <mergeCell ref="A9:A18"/>
    <mergeCell ref="H10:H11"/>
    <mergeCell ref="I7:I8"/>
    <mergeCell ref="H7:H8"/>
    <mergeCell ref="E7:G7"/>
    <mergeCell ref="A7:A8"/>
    <mergeCell ref="B7:B8"/>
  </mergeCells>
  <printOptions/>
  <pageMargins left="0.7" right="0.7" top="0.75" bottom="1.5" header="0.3" footer="0.3"/>
  <pageSetup horizontalDpi="600" verticalDpi="600" orientation="landscape" paperSize="9" scale="75" r:id="rId1"/>
  <ignoredErrors>
    <ignoredError sqref="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4" sqref="C3:C4"/>
    </sheetView>
  </sheetViews>
  <sheetFormatPr defaultColWidth="9.140625" defaultRowHeight="15"/>
  <cols>
    <col min="1" max="1" width="18.57421875" style="0" customWidth="1"/>
    <col min="2" max="2" width="19.140625" style="0" customWidth="1"/>
    <col min="3" max="3" width="18.8515625" style="0" customWidth="1"/>
    <col min="4" max="4" width="16.140625" style="0" customWidth="1"/>
    <col min="5" max="5" width="23.8515625" style="0" customWidth="1"/>
    <col min="6" max="6" width="22.7109375" style="0" customWidth="1"/>
  </cols>
  <sheetData>
    <row r="1" spans="1:6" ht="16.5">
      <c r="A1" s="7" t="s">
        <v>22</v>
      </c>
      <c r="B1" s="5"/>
      <c r="C1" s="5"/>
      <c r="D1" s="5"/>
      <c r="E1" s="5"/>
      <c r="F1" s="5"/>
    </row>
    <row r="2" spans="1:6" ht="16.5">
      <c r="A2" s="13"/>
      <c r="B2" s="5"/>
      <c r="C2" s="5"/>
      <c r="D2" s="5"/>
      <c r="E2" s="5"/>
      <c r="F2" s="5"/>
    </row>
    <row r="3" spans="1:6" ht="49.5">
      <c r="A3" s="9" t="s">
        <v>9</v>
      </c>
      <c r="B3" s="12" t="s">
        <v>10</v>
      </c>
      <c r="C3" s="49" t="s">
        <v>23</v>
      </c>
      <c r="E3" s="2"/>
      <c r="F3" s="5"/>
    </row>
    <row r="4" spans="1:6" ht="16.5">
      <c r="A4" s="14">
        <v>2286</v>
      </c>
      <c r="B4" s="11">
        <v>61577</v>
      </c>
      <c r="C4" s="50">
        <v>243065.09</v>
      </c>
      <c r="E4" s="2"/>
      <c r="F4" s="5"/>
    </row>
    <row r="5" spans="1:6" ht="16.5">
      <c r="A5" s="5"/>
      <c r="B5" s="5"/>
      <c r="C5" s="5"/>
      <c r="D5" s="5"/>
      <c r="E5" s="5"/>
      <c r="F5" s="5"/>
    </row>
    <row r="6" spans="1:6" ht="17.25" thickBot="1">
      <c r="A6" s="5"/>
      <c r="B6" s="5"/>
      <c r="C6" s="5"/>
      <c r="D6" s="5"/>
      <c r="E6" s="5"/>
      <c r="F6" s="5"/>
    </row>
    <row r="7" spans="1:6" ht="82.5">
      <c r="A7" s="24" t="s">
        <v>7</v>
      </c>
      <c r="B7" s="18" t="s">
        <v>0</v>
      </c>
      <c r="C7" s="18" t="s">
        <v>1</v>
      </c>
      <c r="D7" s="18" t="s">
        <v>2</v>
      </c>
      <c r="E7" s="17" t="s">
        <v>24</v>
      </c>
      <c r="F7" s="19" t="s">
        <v>25</v>
      </c>
    </row>
    <row r="8" spans="1:6" ht="99">
      <c r="A8" s="25" t="s">
        <v>6</v>
      </c>
      <c r="B8" s="46">
        <v>6</v>
      </c>
      <c r="C8" s="47" t="s">
        <v>37</v>
      </c>
      <c r="D8" s="44">
        <v>0.8</v>
      </c>
      <c r="E8" s="45">
        <v>243065.09</v>
      </c>
      <c r="F8" s="48">
        <f>E8</f>
        <v>243065.09</v>
      </c>
    </row>
    <row r="9" spans="1:6" ht="17.25" thickBot="1">
      <c r="A9" s="85" t="s">
        <v>26</v>
      </c>
      <c r="B9" s="86"/>
      <c r="C9" s="86"/>
      <c r="D9" s="87"/>
      <c r="E9" s="27">
        <f>SUM(E8:E8)</f>
        <v>243065.09</v>
      </c>
      <c r="F9" s="26"/>
    </row>
    <row r="10" spans="1:6" ht="16.5">
      <c r="A10" s="2"/>
      <c r="B10" s="2"/>
      <c r="C10" s="2"/>
      <c r="D10" s="2"/>
      <c r="E10" s="2"/>
      <c r="F10" s="2"/>
    </row>
    <row r="11" spans="1:6" ht="18">
      <c r="A11" s="3"/>
      <c r="B11" s="4"/>
      <c r="C11" s="4"/>
      <c r="D11" s="4"/>
      <c r="E11" s="4"/>
      <c r="F11" s="4"/>
    </row>
    <row r="12" spans="1:6" ht="18">
      <c r="A12" s="3"/>
      <c r="B12" s="3"/>
      <c r="C12" s="4"/>
      <c r="D12" s="4"/>
      <c r="E12" s="4"/>
      <c r="F12" s="4"/>
    </row>
    <row r="13" spans="1:6" ht="18">
      <c r="A13" s="3"/>
      <c r="B13" s="3"/>
      <c r="C13" s="3"/>
      <c r="D13" s="4"/>
      <c r="E13" s="4"/>
      <c r="F13" s="4"/>
    </row>
    <row r="14" spans="1:6" ht="18">
      <c r="A14" s="3"/>
      <c r="B14" s="4"/>
      <c r="C14" s="4"/>
      <c r="D14" s="4"/>
      <c r="E14" s="4"/>
      <c r="F14" s="4"/>
    </row>
    <row r="15" spans="1:6" ht="17.25">
      <c r="A15" s="8"/>
      <c r="B15" s="4"/>
      <c r="C15" s="4"/>
      <c r="D15" s="4"/>
      <c r="E15" s="4"/>
      <c r="F15" s="4"/>
    </row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 Vasilache</dc:creator>
  <cp:keywords/>
  <dc:description/>
  <cp:lastModifiedBy>My Computer</cp:lastModifiedBy>
  <cp:lastPrinted>2023-09-29T08:46:14Z</cp:lastPrinted>
  <dcterms:created xsi:type="dcterms:W3CDTF">2016-01-12T11:18:24Z</dcterms:created>
  <dcterms:modified xsi:type="dcterms:W3CDTF">2023-10-24T07:23:43Z</dcterms:modified>
  <cp:category/>
  <cp:version/>
  <cp:contentType/>
  <cp:contentStatus/>
</cp:coreProperties>
</file>